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770" windowHeight="1099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E12" i="1"/>
  <c r="F12" s="1"/>
  <c r="E13"/>
  <c r="E8"/>
  <c r="K76"/>
  <c r="H76"/>
  <c r="E76"/>
  <c r="E74"/>
  <c r="H73"/>
  <c r="E71"/>
  <c r="H70"/>
  <c r="E68"/>
  <c r="H67"/>
  <c r="E65"/>
  <c r="H64"/>
  <c r="E62"/>
  <c r="H61" s="1"/>
  <c r="K68"/>
  <c r="K65"/>
  <c r="K62"/>
  <c r="K74"/>
  <c r="K71"/>
  <c r="F62"/>
  <c r="I62" s="1"/>
  <c r="F74"/>
  <c r="I74" s="1"/>
  <c r="L73"/>
  <c r="L74" s="1"/>
  <c r="F71"/>
  <c r="L70" s="1"/>
  <c r="L71" s="1"/>
  <c r="F68"/>
  <c r="L67"/>
  <c r="L68" s="1"/>
  <c r="F65"/>
  <c r="I65" s="1"/>
  <c r="G74"/>
  <c r="J74" s="1"/>
  <c r="M73" s="1"/>
  <c r="M74" s="1"/>
  <c r="G71"/>
  <c r="J71" s="1"/>
  <c r="M70" s="1"/>
  <c r="M71" s="1"/>
  <c r="G68"/>
  <c r="J68" s="1"/>
  <c r="M67" s="1"/>
  <c r="M68" s="1"/>
  <c r="G65"/>
  <c r="J65" s="1"/>
  <c r="M64" s="1"/>
  <c r="M65" s="1"/>
  <c r="G62"/>
  <c r="J62" s="1"/>
  <c r="G64"/>
  <c r="J64" s="1"/>
  <c r="G67"/>
  <c r="J67" s="1"/>
  <c r="G70"/>
  <c r="J70" s="1"/>
  <c r="G73"/>
  <c r="J73" s="1"/>
  <c r="F73"/>
  <c r="F72"/>
  <c r="F70"/>
  <c r="I70" s="1"/>
  <c r="F69"/>
  <c r="I69" s="1"/>
  <c r="F67"/>
  <c r="I67" s="1"/>
  <c r="F66"/>
  <c r="I66" s="1"/>
  <c r="F64"/>
  <c r="I64" s="1"/>
  <c r="F63"/>
  <c r="I63" s="1"/>
  <c r="I73"/>
  <c r="I72"/>
  <c r="I71"/>
  <c r="F61"/>
  <c r="I61"/>
  <c r="G61"/>
  <c r="J61"/>
  <c r="L64"/>
  <c r="L65"/>
  <c r="L61"/>
  <c r="L62"/>
  <c r="E14"/>
  <c r="G14" s="1"/>
  <c r="J14" s="1"/>
  <c r="E5"/>
  <c r="F5" s="1"/>
  <c r="I5" s="1"/>
  <c r="E6"/>
  <c r="G6" s="1"/>
  <c r="J6" s="1"/>
  <c r="E9"/>
  <c r="H9" s="1"/>
  <c r="E4"/>
  <c r="H4" s="1"/>
  <c r="E11"/>
  <c r="F11" s="1"/>
  <c r="E10"/>
  <c r="H10" s="1"/>
  <c r="I68"/>
  <c r="E7"/>
  <c r="H7" s="1"/>
  <c r="E2"/>
  <c r="H2" s="1"/>
  <c r="E3"/>
  <c r="H3" s="1"/>
  <c r="E15"/>
  <c r="G15" s="1"/>
  <c r="J15" s="1"/>
  <c r="F14"/>
  <c r="G5"/>
  <c r="J5" s="1"/>
  <c r="E17"/>
  <c r="H17" s="1"/>
  <c r="E16"/>
  <c r="F16" s="1"/>
  <c r="F8"/>
  <c r="H8"/>
  <c r="G8"/>
  <c r="J8" s="1"/>
  <c r="H13"/>
  <c r="F13"/>
  <c r="I13" s="1"/>
  <c r="G13"/>
  <c r="J13" s="1"/>
  <c r="H14"/>
  <c r="I8"/>
  <c r="H12" l="1"/>
  <c r="G12"/>
  <c r="J12" s="1"/>
  <c r="I11"/>
  <c r="G11"/>
  <c r="J11" s="1"/>
  <c r="F10"/>
  <c r="G9"/>
  <c r="J9" s="1"/>
  <c r="F6"/>
  <c r="I6" s="1"/>
  <c r="F9"/>
  <c r="I9" s="1"/>
  <c r="H16"/>
  <c r="F17"/>
  <c r="G16"/>
  <c r="J16" s="1"/>
  <c r="H11"/>
  <c r="G10"/>
  <c r="G17"/>
  <c r="I14"/>
  <c r="F7"/>
  <c r="F4"/>
  <c r="I4" s="1"/>
  <c r="G4"/>
  <c r="J4" s="1"/>
  <c r="G3"/>
  <c r="J3" s="1"/>
  <c r="G7"/>
  <c r="J7" s="1"/>
  <c r="H5"/>
  <c r="F3"/>
  <c r="I3" s="1"/>
  <c r="I12"/>
  <c r="H15"/>
  <c r="H6"/>
  <c r="F15"/>
  <c r="I15" s="1"/>
  <c r="G2"/>
  <c r="J2" s="1"/>
  <c r="F2"/>
  <c r="I2" s="1"/>
  <c r="I16" l="1"/>
  <c r="J10"/>
  <c r="I10"/>
  <c r="J17"/>
  <c r="I17"/>
  <c r="I7"/>
</calcChain>
</file>

<file path=xl/sharedStrings.xml><?xml version="1.0" encoding="utf-8"?>
<sst xmlns="http://schemas.openxmlformats.org/spreadsheetml/2006/main" count="38" uniqueCount="35">
  <si>
    <t>x%</t>
  </si>
  <si>
    <t>y%</t>
  </si>
  <si>
    <t>z%</t>
  </si>
  <si>
    <t>x'</t>
  </si>
  <si>
    <t>y'</t>
  </si>
  <si>
    <t>a</t>
  </si>
  <si>
    <t>b</t>
  </si>
  <si>
    <t>c</t>
  </si>
  <si>
    <t>bc</t>
  </si>
  <si>
    <t>ac</t>
  </si>
  <si>
    <t>prima</t>
  </si>
  <si>
    <t>seconda</t>
  </si>
  <si>
    <t>terza</t>
  </si>
  <si>
    <t>ab</t>
  </si>
  <si>
    <t>somma</t>
  </si>
  <si>
    <t>fernando cinquegrani</t>
  </si>
  <si>
    <t>http://www.prodomosua.it</t>
  </si>
  <si>
    <t>Microsoft MVP</t>
  </si>
  <si>
    <r>
      <t xml:space="preserve">F9 </t>
    </r>
    <r>
      <rPr>
        <sz val="9"/>
        <rFont val="Arial"/>
        <family val="2"/>
      </rPr>
      <t>per aggiornare</t>
    </r>
  </si>
  <si>
    <t>Spišská Nová Ves</t>
  </si>
  <si>
    <t>Arnutovce</t>
  </si>
  <si>
    <t>Danišovce</t>
  </si>
  <si>
    <t>Harichovce</t>
  </si>
  <si>
    <t>Hrabušice</t>
  </si>
  <si>
    <t>Smižany</t>
  </si>
  <si>
    <t>Spišské Tomášovce</t>
  </si>
  <si>
    <t>Teplička</t>
  </si>
  <si>
    <t>Jamník</t>
  </si>
  <si>
    <t>Letanovce</t>
  </si>
  <si>
    <t>Lieskovany</t>
  </si>
  <si>
    <t>Matejovce nad Hornádom</t>
  </si>
  <si>
    <t>Betlanovce</t>
  </si>
  <si>
    <t>Hnilčík</t>
  </si>
  <si>
    <t>Markušovce</t>
  </si>
  <si>
    <t>Iliašovce</t>
  </si>
</sst>
</file>

<file path=xl/styles.xml><?xml version="1.0" encoding="utf-8"?>
<styleSheet xmlns="http://schemas.openxmlformats.org/spreadsheetml/2006/main">
  <numFmts count="2">
    <numFmt numFmtId="164" formatCode="0.00_)"/>
    <numFmt numFmtId="165" formatCode="0.0%"/>
  </numFmts>
  <fonts count="10">
    <font>
      <sz val="9"/>
      <name val="MS Sans Serif"/>
    </font>
    <font>
      <sz val="9"/>
      <name val="MS Sans Serif"/>
      <family val="2"/>
    </font>
    <font>
      <sz val="10"/>
      <name val="Courier"/>
      <family val="3"/>
    </font>
    <font>
      <sz val="9"/>
      <name val="Arial"/>
      <family val="2"/>
    </font>
    <font>
      <sz val="9"/>
      <color indexed="9"/>
      <name val="Arial"/>
      <family val="2"/>
    </font>
    <font>
      <u/>
      <sz val="9"/>
      <color indexed="12"/>
      <name val="MS Sans Serif"/>
      <family val="2"/>
    </font>
    <font>
      <b/>
      <sz val="9"/>
      <name val="Arial"/>
      <family val="2"/>
    </font>
    <font>
      <u/>
      <sz val="9"/>
      <color indexed="12"/>
      <name val="Arial"/>
      <family val="2"/>
    </font>
    <font>
      <sz val="9"/>
      <color theme="0"/>
      <name val="Arial"/>
      <family val="2"/>
    </font>
    <font>
      <b/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64" fontId="3" fillId="0" borderId="0" xfId="2" applyFont="1" applyAlignment="1" applyProtection="1">
      <alignment horizontal="right"/>
      <protection locked="0"/>
    </xf>
    <xf numFmtId="164" fontId="3" fillId="0" borderId="0" xfId="2" applyFont="1" applyAlignment="1" applyProtection="1">
      <alignment horizontal="center"/>
    </xf>
    <xf numFmtId="164" fontId="3" fillId="0" borderId="0" xfId="2" applyFont="1" applyProtection="1"/>
    <xf numFmtId="2" fontId="3" fillId="0" borderId="0" xfId="0" applyNumberFormat="1" applyFont="1"/>
    <xf numFmtId="164" fontId="3" fillId="0" borderId="0" xfId="2" applyFont="1" applyProtection="1">
      <protection locked="0"/>
    </xf>
    <xf numFmtId="164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164" fontId="4" fillId="2" borderId="1" xfId="2" applyFont="1" applyFill="1" applyBorder="1" applyAlignment="1" applyProtection="1">
      <alignment horizontal="center"/>
      <protection locked="0"/>
    </xf>
    <xf numFmtId="0" fontId="6" fillId="0" borderId="0" xfId="0" applyFont="1"/>
    <xf numFmtId="164" fontId="4" fillId="3" borderId="1" xfId="2" applyFont="1" applyFill="1" applyBorder="1" applyAlignment="1" applyProtection="1">
      <alignment horizontal="center"/>
      <protection locked="0"/>
    </xf>
    <xf numFmtId="164" fontId="4" fillId="4" borderId="1" xfId="2" applyFont="1" applyFill="1" applyBorder="1" applyAlignment="1" applyProtection="1">
      <alignment horizontal="center"/>
      <protection locked="0"/>
    </xf>
    <xf numFmtId="0" fontId="7" fillId="0" borderId="0" xfId="1" applyFont="1" applyAlignment="1" applyProtection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2" fontId="3" fillId="0" borderId="0" xfId="2" applyNumberFormat="1" applyFont="1" applyProtection="1"/>
    <xf numFmtId="0" fontId="3" fillId="0" borderId="0" xfId="0" applyNumberFormat="1" applyFont="1"/>
    <xf numFmtId="0" fontId="3" fillId="0" borderId="0" xfId="2" applyNumberFormat="1" applyFont="1" applyProtection="1"/>
    <xf numFmtId="0" fontId="8" fillId="0" borderId="0" xfId="0" applyNumberFormat="1" applyFont="1" applyAlignment="1">
      <alignment horizontal="center"/>
    </xf>
    <xf numFmtId="0" fontId="8" fillId="0" borderId="0" xfId="2" applyNumberFormat="1" applyFont="1" applyAlignment="1" applyProtection="1">
      <alignment horizontal="center"/>
    </xf>
    <xf numFmtId="0" fontId="3" fillId="0" borderId="0" xfId="0" applyNumberFormat="1" applyFont="1" applyFill="1"/>
    <xf numFmtId="2" fontId="8" fillId="0" borderId="0" xfId="2" applyNumberFormat="1" applyFont="1" applyAlignment="1" applyProtection="1">
      <alignment horizontal="center"/>
    </xf>
    <xf numFmtId="9" fontId="8" fillId="0" borderId="0" xfId="3" applyFont="1" applyAlignment="1">
      <alignment horizontal="center"/>
    </xf>
    <xf numFmtId="9" fontId="8" fillId="0" borderId="0" xfId="3" applyFont="1" applyAlignment="1" applyProtection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Fill="1"/>
  </cellXfs>
  <cellStyles count="4">
    <cellStyle name="Hypertextové prepojenie" xfId="1" builtinId="8"/>
    <cellStyle name="Normale_Foglio1" xfId="2"/>
    <cellStyle name="normálne" xfId="0" builtinId="0"/>
    <cellStyle name="percentá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plotArea>
      <c:layout>
        <c:manualLayout>
          <c:layoutTarget val="inner"/>
          <c:xMode val="edge"/>
          <c:yMode val="edge"/>
          <c:x val="0.12224118792543304"/>
          <c:y val="0.11397069053263097"/>
          <c:w val="0.76910080736418285"/>
          <c:h val="0.8308830987217610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/>
              <c:tx>
                <c:strRef>
                  <c:f>Foglio1!$A$2</c:f>
                  <c:strCache>
                    <c:ptCount val="1"/>
                    <c:pt idx="0">
                      <c:v>Spišská Nová Ves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"/>
              <c:layout/>
              <c:tx>
                <c:strRef>
                  <c:f>Foglio1!$A$3</c:f>
                  <c:strCache>
                    <c:ptCount val="1"/>
                    <c:pt idx="0">
                      <c:v>Arnutovce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2"/>
              <c:layout/>
              <c:tx>
                <c:strRef>
                  <c:f>Foglio1!$A$4</c:f>
                  <c:strCache>
                    <c:ptCount val="1"/>
                    <c:pt idx="0">
                      <c:v>Danišovce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3"/>
              <c:layout/>
              <c:tx>
                <c:strRef>
                  <c:f>Foglio1!$A$5</c:f>
                  <c:strCache>
                    <c:ptCount val="1"/>
                    <c:pt idx="0">
                      <c:v>Harichovce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4"/>
              <c:layout/>
              <c:tx>
                <c:strRef>
                  <c:f>Foglio1!$A$6</c:f>
                  <c:strCache>
                    <c:ptCount val="1"/>
                    <c:pt idx="0">
                      <c:v>Hrabušice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5"/>
              <c:layout/>
              <c:tx>
                <c:strRef>
                  <c:f>Foglio1!$A$7</c:f>
                  <c:strCache>
                    <c:ptCount val="1"/>
                    <c:pt idx="0">
                      <c:v>Smižany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6"/>
              <c:layout/>
              <c:tx>
                <c:strRef>
                  <c:f>Foglio1!$A$8</c:f>
                  <c:strCache>
                    <c:ptCount val="1"/>
                    <c:pt idx="0">
                      <c:v>Spišské Tomášovce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7"/>
              <c:layout/>
              <c:tx>
                <c:strRef>
                  <c:f>Foglio1!$A$9</c:f>
                  <c:strCache>
                    <c:ptCount val="1"/>
                    <c:pt idx="0">
                      <c:v>Teplička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8"/>
              <c:layout/>
              <c:tx>
                <c:strRef>
                  <c:f>Foglio1!$A$10</c:f>
                  <c:strCache>
                    <c:ptCount val="1"/>
                    <c:pt idx="0">
                      <c:v>Jamník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9"/>
              <c:layout/>
              <c:tx>
                <c:strRef>
                  <c:f>Foglio1!$A$11</c:f>
                  <c:strCache>
                    <c:ptCount val="1"/>
                    <c:pt idx="0">
                      <c:v>Letanovce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0"/>
              <c:layout/>
              <c:tx>
                <c:strRef>
                  <c:f>Foglio1!$A$12</c:f>
                  <c:strCache>
                    <c:ptCount val="1"/>
                    <c:pt idx="0">
                      <c:v>Lieskovany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1"/>
              <c:layout/>
              <c:tx>
                <c:strRef>
                  <c:f>Foglio1!$A$13</c:f>
                  <c:strCache>
                    <c:ptCount val="1"/>
                    <c:pt idx="0">
                      <c:v>Matejovce nad Hornádom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2"/>
              <c:layout/>
              <c:tx>
                <c:strRef>
                  <c:f>Foglio1!$A$14</c:f>
                  <c:strCache>
                    <c:ptCount val="1"/>
                    <c:pt idx="0">
                      <c:v>Betlanovce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3"/>
              <c:layout/>
              <c:tx>
                <c:strRef>
                  <c:f>Foglio1!$A$15</c:f>
                  <c:strCache>
                    <c:ptCount val="1"/>
                    <c:pt idx="0">
                      <c:v>Hnilčík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4"/>
              <c:layout/>
              <c:tx>
                <c:strRef>
                  <c:f>Foglio1!$A$16</c:f>
                  <c:strCache>
                    <c:ptCount val="1"/>
                    <c:pt idx="0">
                      <c:v>Markušovce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Lbl>
              <c:idx val="15"/>
              <c:layout/>
              <c:tx>
                <c:strRef>
                  <c:f>Foglio1!$A$17</c:f>
                  <c:strCache>
                    <c:ptCount val="1"/>
                    <c:pt idx="0">
                      <c:v>Iliašovce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t"/>
            </c:dLbl>
            <c:delete val="1"/>
          </c:dLbls>
          <c:xVal>
            <c:numRef>
              <c:f>Foglio1!$I$2:$I$17</c:f>
              <c:numCache>
                <c:formatCode>0.00_)</c:formatCode>
                <c:ptCount val="16"/>
                <c:pt idx="0">
                  <c:v>0.20888507921494445</c:v>
                </c:pt>
                <c:pt idx="1">
                  <c:v>0.25954198473282447</c:v>
                </c:pt>
                <c:pt idx="2">
                  <c:v>0.29803921568627456</c:v>
                </c:pt>
                <c:pt idx="3">
                  <c:v>0.23005780346820809</c:v>
                </c:pt>
                <c:pt idx="4">
                  <c:v>0.28187134502923983</c:v>
                </c:pt>
                <c:pt idx="5">
                  <c:v>0.24146404552509057</c:v>
                </c:pt>
                <c:pt idx="6">
                  <c:v>0.27623456790123463</c:v>
                </c:pt>
                <c:pt idx="7">
                  <c:v>0.28880157170923382</c:v>
                </c:pt>
                <c:pt idx="8">
                  <c:v>0.24954128440366979</c:v>
                </c:pt>
                <c:pt idx="9">
                  <c:v>0.26992753623188409</c:v>
                </c:pt>
                <c:pt idx="10">
                  <c:v>0.26000000000000006</c:v>
                </c:pt>
                <c:pt idx="11">
                  <c:v>0.23981900452488691</c:v>
                </c:pt>
                <c:pt idx="12">
                  <c:v>0.29670329670329676</c:v>
                </c:pt>
                <c:pt idx="13">
                  <c:v>0.33198380566801622</c:v>
                </c:pt>
                <c:pt idx="14">
                  <c:v>0.3096910112359551</c:v>
                </c:pt>
                <c:pt idx="15">
                  <c:v>0.2790224032586559</c:v>
                </c:pt>
              </c:numCache>
            </c:numRef>
          </c:xVal>
          <c:yVal>
            <c:numRef>
              <c:f>Foglio1!$J$2:$J$17</c:f>
              <c:numCache>
                <c:formatCode>0.00_)</c:formatCode>
                <c:ptCount val="16"/>
                <c:pt idx="0">
                  <c:v>0.2834702447833079</c:v>
                </c:pt>
                <c:pt idx="1">
                  <c:v>0.32393316630104957</c:v>
                </c:pt>
                <c:pt idx="2">
                  <c:v>0.38037194205434166</c:v>
                </c:pt>
                <c:pt idx="3">
                  <c:v>0.3003556313703255</c:v>
                </c:pt>
                <c:pt idx="4">
                  <c:v>0.3079201435678004</c:v>
                </c:pt>
                <c:pt idx="5">
                  <c:v>0.31652713283688871</c:v>
                </c:pt>
                <c:pt idx="6">
                  <c:v>0.3394605749401966</c:v>
                </c:pt>
                <c:pt idx="7">
                  <c:v>0.34028503095655738</c:v>
                </c:pt>
                <c:pt idx="8">
                  <c:v>0.36230053589514133</c:v>
                </c:pt>
                <c:pt idx="9">
                  <c:v>0.34620097663363425</c:v>
                </c:pt>
                <c:pt idx="10">
                  <c:v>0.35795716689756796</c:v>
                </c:pt>
                <c:pt idx="11">
                  <c:v>0.33700536074869558</c:v>
                </c:pt>
                <c:pt idx="12">
                  <c:v>0.355292473347462</c:v>
                </c:pt>
                <c:pt idx="13">
                  <c:v>0.32958051803942195</c:v>
                </c:pt>
                <c:pt idx="14">
                  <c:v>0.36854732773410803</c:v>
                </c:pt>
                <c:pt idx="15">
                  <c:v>0.41625660955830451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Foglio1!$E$61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1"/>
              <c:layout/>
              <c:tx>
                <c:strRef>
                  <c:f>Foglio1!$E$62</c:f>
                  <c:strCache>
                    <c:ptCount val="1"/>
                    <c:pt idx="0">
                      <c:v>100%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3"/>
              <c:layout/>
              <c:tx>
                <c:strRef>
                  <c:f>Foglio1!$E$64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4"/>
              <c:layout/>
              <c:tx>
                <c:strRef>
                  <c:f>Foglio1!$E$65</c:f>
                  <c:strCache>
                    <c:ptCount val="1"/>
                    <c:pt idx="0">
                      <c:v>75%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6"/>
              <c:layout/>
              <c:tx>
                <c:strRef>
                  <c:f>Foglio1!$E$67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7"/>
              <c:layout/>
              <c:tx>
                <c:strRef>
                  <c:f>Foglio1!$E$68</c:f>
                  <c:strCache>
                    <c:ptCount val="1"/>
                    <c:pt idx="0">
                      <c:v>50%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9"/>
              <c:layout/>
              <c:tx>
                <c:strRef>
                  <c:f>Foglio1!$E$70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10"/>
              <c:layout/>
              <c:tx>
                <c:strRef>
                  <c:f>Foglio1!$E$71</c:f>
                  <c:strCache>
                    <c:ptCount val="1"/>
                    <c:pt idx="0">
                      <c:v>25%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12"/>
              <c:layout/>
              <c:tx>
                <c:strRef>
                  <c:f>Foglio1!$E$73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Lbl>
              <c:idx val="13"/>
              <c:layout/>
              <c:tx>
                <c:strRef>
                  <c:f>Foglio1!$E$74</c:f>
                  <c:strCache>
                    <c:ptCount val="1"/>
                    <c:pt idx="0">
                      <c:v>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l"/>
            </c:dLbl>
            <c:delete val="1"/>
          </c:dLbls>
          <c:xVal>
            <c:numRef>
              <c:f>Foglio1!$F$61:$F$74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</c:v>
                </c:pt>
                <c:pt idx="4">
                  <c:v>0.12500000000000003</c:v>
                </c:pt>
                <c:pt idx="5">
                  <c:v>0</c:v>
                </c:pt>
                <c:pt idx="6">
                  <c:v>0.5</c:v>
                </c:pt>
                <c:pt idx="7">
                  <c:v>0.25000000000000006</c:v>
                </c:pt>
                <c:pt idx="8">
                  <c:v>0</c:v>
                </c:pt>
                <c:pt idx="9">
                  <c:v>0.75</c:v>
                </c:pt>
                <c:pt idx="10">
                  <c:v>0.37500000000000011</c:v>
                </c:pt>
                <c:pt idx="11">
                  <c:v>0</c:v>
                </c:pt>
                <c:pt idx="12">
                  <c:v>1</c:v>
                </c:pt>
                <c:pt idx="13">
                  <c:v>0.50000000000000011</c:v>
                </c:pt>
              </c:numCache>
            </c:numRef>
          </c:xVal>
          <c:yVal>
            <c:numRef>
              <c:f>Foglio1!$G$61:$G$74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0.21650635094610965</c:v>
                </c:pt>
                <c:pt idx="6">
                  <c:v>0</c:v>
                </c:pt>
                <c:pt idx="7">
                  <c:v>0.4330127018922193</c:v>
                </c:pt>
                <c:pt idx="9">
                  <c:v>0</c:v>
                </c:pt>
                <c:pt idx="10">
                  <c:v>0.649519052838329</c:v>
                </c:pt>
                <c:pt idx="12">
                  <c:v>0</c:v>
                </c:pt>
                <c:pt idx="13">
                  <c:v>0.8660254037844386</c:v>
                </c:pt>
              </c:numCache>
            </c:numRef>
          </c:yVal>
        </c:ser>
        <c:ser>
          <c:idx val="2"/>
          <c:order val="2"/>
          <c:spPr>
            <a:ln w="3175">
              <a:solidFill>
                <a:srgbClr val="96969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Foglio1!$H$61</c:f>
                  <c:strCache>
                    <c:ptCount val="1"/>
                    <c:pt idx="0">
                      <c:v>100%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1"/>
              <c:layout/>
              <c:tx>
                <c:strRef>
                  <c:f>Foglio1!$H$62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3"/>
              <c:layout/>
              <c:tx>
                <c:strRef>
                  <c:f>Foglio1!$H$64</c:f>
                  <c:strCache>
                    <c:ptCount val="1"/>
                    <c:pt idx="0">
                      <c:v>75%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4"/>
              <c:layout/>
              <c:tx>
                <c:strRef>
                  <c:f>Foglio1!$H$65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6"/>
              <c:layout/>
              <c:tx>
                <c:strRef>
                  <c:f>Foglio1!$H$67</c:f>
                  <c:strCache>
                    <c:ptCount val="1"/>
                    <c:pt idx="0">
                      <c:v>50%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7"/>
              <c:layout/>
              <c:tx>
                <c:strRef>
                  <c:f>Foglio1!$H$68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9"/>
              <c:layout/>
              <c:tx>
                <c:strRef>
                  <c:f>Foglio1!$H$70</c:f>
                  <c:strCache>
                    <c:ptCount val="1"/>
                    <c:pt idx="0">
                      <c:v>25%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10"/>
              <c:layout/>
              <c:tx>
                <c:strRef>
                  <c:f>Foglio1!$H$71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12"/>
              <c:layout/>
              <c:tx>
                <c:strRef>
                  <c:f>Foglio1!$H$73</c:f>
                  <c:strCache>
                    <c:ptCount val="1"/>
                    <c:pt idx="0">
                      <c:v>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Lbl>
              <c:idx val="13"/>
              <c:layout/>
              <c:tx>
                <c:strRef>
                  <c:f>Foglio1!$H$74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b"/>
            </c:dLbl>
            <c:delete val="1"/>
          </c:dLbls>
          <c:xVal>
            <c:numRef>
              <c:f>Foglio1!$I$61:$I$74</c:f>
              <c:numCache>
                <c:formatCode>0.00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0.75</c:v>
                </c:pt>
                <c:pt idx="4">
                  <c:v>0.875</c:v>
                </c:pt>
                <c:pt idx="5">
                  <c:v>1</c:v>
                </c:pt>
                <c:pt idx="6">
                  <c:v>0.5</c:v>
                </c:pt>
                <c:pt idx="7">
                  <c:v>0.75</c:v>
                </c:pt>
                <c:pt idx="8">
                  <c:v>1</c:v>
                </c:pt>
                <c:pt idx="9">
                  <c:v>0.25</c:v>
                </c:pt>
                <c:pt idx="10">
                  <c:v>0.62499999999999989</c:v>
                </c:pt>
                <c:pt idx="11">
                  <c:v>1</c:v>
                </c:pt>
                <c:pt idx="12">
                  <c:v>0</c:v>
                </c:pt>
                <c:pt idx="13">
                  <c:v>0.49999999999999989</c:v>
                </c:pt>
              </c:numCache>
            </c:numRef>
          </c:xVal>
          <c:yVal>
            <c:numRef>
              <c:f>Foglio1!$J$61:$J$74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0.21650635094610965</c:v>
                </c:pt>
                <c:pt idx="6">
                  <c:v>0</c:v>
                </c:pt>
                <c:pt idx="7">
                  <c:v>0.4330127018922193</c:v>
                </c:pt>
                <c:pt idx="9">
                  <c:v>0</c:v>
                </c:pt>
                <c:pt idx="10">
                  <c:v>0.649519052838329</c:v>
                </c:pt>
                <c:pt idx="12">
                  <c:v>0</c:v>
                </c:pt>
                <c:pt idx="13">
                  <c:v>0.8660254037844386</c:v>
                </c:pt>
              </c:numCache>
            </c:numRef>
          </c:yVal>
        </c:ser>
        <c:ser>
          <c:idx val="3"/>
          <c:order val="3"/>
          <c:spPr>
            <a:ln w="3175">
              <a:solidFill>
                <a:srgbClr val="969696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Foglio1!$K$61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1"/>
              <c:layout/>
              <c:tx>
                <c:strRef>
                  <c:f>Foglio1!$K$62</c:f>
                  <c:strCache>
                    <c:ptCount val="1"/>
                    <c:pt idx="0">
                      <c:v>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3"/>
              <c:layout/>
              <c:tx>
                <c:strRef>
                  <c:f>Foglio1!$K$64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4"/>
              <c:layout/>
              <c:tx>
                <c:strRef>
                  <c:f>Foglio1!$K$65</c:f>
                  <c:strCache>
                    <c:ptCount val="1"/>
                    <c:pt idx="0">
                      <c:v>25%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6"/>
              <c:layout/>
              <c:tx>
                <c:strRef>
                  <c:f>Foglio1!$K$67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7"/>
              <c:layout/>
              <c:tx>
                <c:strRef>
                  <c:f>Foglio1!$K$68</c:f>
                  <c:strCache>
                    <c:ptCount val="1"/>
                    <c:pt idx="0">
                      <c:v>50%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9"/>
              <c:layout/>
              <c:tx>
                <c:strRef>
                  <c:f>Foglio1!$K$70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10"/>
              <c:layout/>
              <c:tx>
                <c:strRef>
                  <c:f>Foglio1!$K$71</c:f>
                  <c:strCache>
                    <c:ptCount val="1"/>
                    <c:pt idx="0">
                      <c:v>75%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12"/>
              <c:layout/>
              <c:tx>
                <c:strRef>
                  <c:f>Foglio1!$K$73</c:f>
                  <c:strCache>
                    <c:ptCount val="1"/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Lbl>
              <c:idx val="13"/>
              <c:layout/>
              <c:tx>
                <c:strRef>
                  <c:f>Foglio1!$K$74</c:f>
                  <c:strCache>
                    <c:ptCount val="1"/>
                    <c:pt idx="0">
                      <c:v>100%</c:v>
                    </c:pt>
                  </c:strCache>
                </c:strRef>
              </c:tx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r"/>
            </c:dLbl>
            <c:delete val="1"/>
          </c:dLbls>
          <c:xVal>
            <c:numRef>
              <c:f>Foglio1!$L$61:$L$74</c:f>
              <c:numCache>
                <c:formatCode>0.00</c:formatCode>
                <c:ptCount val="14"/>
                <c:pt idx="0">
                  <c:v>0</c:v>
                </c:pt>
                <c:pt idx="1">
                  <c:v>1</c:v>
                </c:pt>
                <c:pt idx="3">
                  <c:v>0.12500000000000003</c:v>
                </c:pt>
                <c:pt idx="4">
                  <c:v>0.875</c:v>
                </c:pt>
                <c:pt idx="6">
                  <c:v>0.25000000000000006</c:v>
                </c:pt>
                <c:pt idx="7">
                  <c:v>0.75</c:v>
                </c:pt>
                <c:pt idx="9">
                  <c:v>0.37500000000000011</c:v>
                </c:pt>
                <c:pt idx="10">
                  <c:v>0.62499999999999989</c:v>
                </c:pt>
                <c:pt idx="12">
                  <c:v>0.50000000000000011</c:v>
                </c:pt>
                <c:pt idx="13">
                  <c:v>0.49999999999999989</c:v>
                </c:pt>
              </c:numCache>
            </c:numRef>
          </c:xVal>
          <c:yVal>
            <c:numRef>
              <c:f>Foglio1!$M$61:$M$74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3">
                  <c:v>0.21650635094610965</c:v>
                </c:pt>
                <c:pt idx="4">
                  <c:v>0.21650635094610965</c:v>
                </c:pt>
                <c:pt idx="6">
                  <c:v>0.4330127018922193</c:v>
                </c:pt>
                <c:pt idx="7">
                  <c:v>0.4330127018922193</c:v>
                </c:pt>
                <c:pt idx="9">
                  <c:v>0.649519052838329</c:v>
                </c:pt>
                <c:pt idx="10">
                  <c:v>0.649519052838329</c:v>
                </c:pt>
                <c:pt idx="12">
                  <c:v>0.8660254037844386</c:v>
                </c:pt>
                <c:pt idx="13">
                  <c:v>0.8660254037844386</c:v>
                </c:pt>
              </c:numCache>
            </c:numRef>
          </c:yVal>
        </c:ser>
        <c:ser>
          <c:idx val="4"/>
          <c:order val="4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Foglio1!$E$76</c:f>
                  <c:strCache>
                    <c:ptCount val="1"/>
                    <c:pt idx="0">
                      <c:v>prima &gt;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8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ctr"/>
            </c:dLbl>
            <c:delete val="1"/>
          </c:dLbls>
          <c:xVal>
            <c:numRef>
              <c:f>Foglio1!$F$76</c:f>
              <c:numCache>
                <c:formatCode>0.00</c:formatCode>
                <c:ptCount val="1"/>
                <c:pt idx="0">
                  <c:v>0.5</c:v>
                </c:pt>
              </c:numCache>
            </c:numRef>
          </c:xVal>
          <c:yVal>
            <c:numRef>
              <c:f>Foglio1!$G$76</c:f>
              <c:numCache>
                <c:formatCode>0.00</c:formatCode>
                <c:ptCount val="1"/>
                <c:pt idx="0">
                  <c:v>-0.13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Foglio1!$H$76</c:f>
                  <c:strCache>
                    <c:ptCount val="1"/>
                    <c:pt idx="0">
                      <c:v>&lt; seconda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 rot="3600000" vert="horz"/>
                <a:lstStyle/>
                <a:p>
                  <a:pPr algn="ctr">
                    <a:defRPr sz="900" b="1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ctr"/>
            </c:dLbl>
            <c:delete val="1"/>
          </c:dLbls>
          <c:xVal>
            <c:numRef>
              <c:f>Foglio1!$I$76</c:f>
              <c:numCache>
                <c:formatCode>0.00</c:formatCode>
                <c:ptCount val="1"/>
                <c:pt idx="0">
                  <c:v>0.9</c:v>
                </c:pt>
              </c:numCache>
            </c:numRef>
          </c:xVal>
          <c:yVal>
            <c:numRef>
              <c:f>Foglio1!$J$76</c:f>
              <c:numCache>
                <c:formatCode>0.00</c:formatCode>
                <c:ptCount val="1"/>
                <c:pt idx="0">
                  <c:v>0.45</c:v>
                </c:pt>
              </c:numCache>
            </c:numRef>
          </c:yVal>
        </c:ser>
        <c:ser>
          <c:idx val="6"/>
          <c:order val="6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Foglio1!$K$76</c:f>
                  <c:strCache>
                    <c:ptCount val="1"/>
                    <c:pt idx="0">
                      <c:v>&lt; terza</c:v>
                    </c:pt>
                  </c:strCache>
                </c:strRef>
              </c:tx>
              <c:spPr>
                <a:noFill/>
                <a:ln w="25400">
                  <a:noFill/>
                </a:ln>
              </c:spPr>
              <c:txPr>
                <a:bodyPr rot="-3600000" vert="horz"/>
                <a:lstStyle/>
                <a:p>
                  <a:pPr algn="ctr">
                    <a:defRPr sz="900" b="1" i="0" u="none" strike="noStrike" baseline="0">
                      <a:solidFill>
                        <a:srgbClr val="0033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k-SK"/>
                </a:p>
              </c:txPr>
              <c:dLblPos val="ctr"/>
            </c:dLbl>
            <c:delete val="1"/>
          </c:dLbls>
          <c:xVal>
            <c:numRef>
              <c:f>Foglio1!$L$76</c:f>
              <c:numCache>
                <c:formatCode>0.00</c:formatCode>
                <c:ptCount val="1"/>
                <c:pt idx="0">
                  <c:v>0.1</c:v>
                </c:pt>
              </c:numCache>
            </c:numRef>
          </c:xVal>
          <c:yVal>
            <c:numRef>
              <c:f>Foglio1!$M$76</c:f>
              <c:numCache>
                <c:formatCode>0.00</c:formatCode>
                <c:ptCount val="1"/>
                <c:pt idx="0">
                  <c:v>0.45</c:v>
                </c:pt>
              </c:numCache>
            </c:numRef>
          </c:yVal>
        </c:ser>
        <c:axId val="69368064"/>
        <c:axId val="69386240"/>
      </c:scatterChart>
      <c:valAx>
        <c:axId val="69368064"/>
        <c:scaling>
          <c:orientation val="minMax"/>
          <c:max val="1"/>
          <c:min val="0"/>
        </c:scaling>
        <c:axPos val="b"/>
        <c:numFmt formatCode="0.00_)" sourceLinked="1"/>
        <c:majorTickMark val="in"/>
        <c:tickLblPos val="none"/>
        <c:spPr>
          <a:ln w="9525">
            <a:noFill/>
          </a:ln>
        </c:spPr>
        <c:crossAx val="69386240"/>
        <c:crosses val="autoZero"/>
        <c:crossBetween val="midCat"/>
      </c:valAx>
      <c:valAx>
        <c:axId val="69386240"/>
        <c:scaling>
          <c:orientation val="minMax"/>
        </c:scaling>
        <c:axPos val="l"/>
        <c:numFmt formatCode="0.00_)" sourceLinked="1"/>
        <c:majorTickMark val="in"/>
        <c:tickLblPos val="none"/>
        <c:spPr>
          <a:ln w="9525">
            <a:noFill/>
          </a:ln>
        </c:spPr>
        <c:crossAx val="693680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11" r="0.75000000000000011" t="1" header="0.5" footer="0.5"/>
    <c:pageSetup paperSize="9" orientation="landscape" horizontalDpi="200" verticalDpi="200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10</xdr:col>
      <xdr:colOff>0</xdr:colOff>
      <xdr:row>53</xdr:row>
      <xdr:rowOff>0</xdr:rowOff>
    </xdr:to>
    <xdr:graphicFrame macro="">
      <xdr:nvGraphicFramePr>
        <xdr:cNvPr id="10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0.02347</cdr:x>
      <cdr:y>0.10979</cdr:y>
    </cdr:from>
    <cdr:to>
      <cdr:x>0.20312</cdr:x>
      <cdr:y>0.25851</cdr:y>
    </cdr:to>
    <cdr:pic>
      <cdr:nvPicPr>
        <cdr:cNvPr id="2049" name="Picture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5049" y="573127"/>
          <a:ext cx="1009602" cy="77202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domosu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90"/>
  <sheetViews>
    <sheetView tabSelected="1" workbookViewId="0">
      <selection activeCell="M7" sqref="M7"/>
    </sheetView>
  </sheetViews>
  <sheetFormatPr defaultRowHeight="12"/>
  <cols>
    <col min="1" max="1" width="17.1640625" style="1" customWidth="1"/>
    <col min="2" max="4" width="11.5" style="1" customWidth="1"/>
    <col min="5" max="5" width="10.5" style="1" bestFit="1" customWidth="1"/>
    <col min="6" max="8" width="10.5" style="1" customWidth="1"/>
    <col min="9" max="9" width="10.5" style="1" bestFit="1" customWidth="1"/>
    <col min="10" max="10" width="11.1640625" style="1" customWidth="1"/>
    <col min="11" max="13" width="9.33203125" style="1"/>
    <col min="14" max="37" width="9.33203125" style="5"/>
    <col min="38" max="16384" width="9.33203125" style="1"/>
  </cols>
  <sheetData>
    <row r="1" spans="1:10">
      <c r="A1" s="2"/>
      <c r="B1" s="9" t="s">
        <v>10</v>
      </c>
      <c r="C1" s="11" t="s">
        <v>11</v>
      </c>
      <c r="D1" s="12" t="s">
        <v>12</v>
      </c>
      <c r="E1" s="3" t="s">
        <v>14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4</v>
      </c>
    </row>
    <row r="2" spans="1:10">
      <c r="A2" s="27" t="s">
        <v>19</v>
      </c>
      <c r="B2" s="27">
        <v>765</v>
      </c>
      <c r="C2" s="27">
        <v>5537</v>
      </c>
      <c r="D2" s="27">
        <v>10614</v>
      </c>
      <c r="E2" s="7">
        <f t="shared" ref="E2:E8" si="0">SUM(B2:D2)</f>
        <v>16916</v>
      </c>
      <c r="F2" s="8">
        <f t="shared" ref="F2:H8" si="1">B2/$E2</f>
        <v>4.5223457082052491E-2</v>
      </c>
      <c r="G2" s="8">
        <f t="shared" si="1"/>
        <v>0.32732324426578385</v>
      </c>
      <c r="H2" s="8">
        <f t="shared" si="1"/>
        <v>0.62745329865216359</v>
      </c>
      <c r="I2" s="3">
        <f>(F2/SIN(RADIANS(60))+G2/TAN(RADIANS(60)))*SIN(RADIANS(60))</f>
        <v>0.20888507921494445</v>
      </c>
      <c r="J2" s="3">
        <f>G2*SIN(RADIANS(60))</f>
        <v>0.2834702447833079</v>
      </c>
    </row>
    <row r="3" spans="1:10">
      <c r="A3" s="27" t="s">
        <v>20</v>
      </c>
      <c r="B3" s="27">
        <v>19</v>
      </c>
      <c r="C3" s="27">
        <v>98</v>
      </c>
      <c r="D3" s="27">
        <v>145</v>
      </c>
      <c r="E3" s="7">
        <f t="shared" si="0"/>
        <v>262</v>
      </c>
      <c r="F3" s="8">
        <f t="shared" si="1"/>
        <v>7.2519083969465645E-2</v>
      </c>
      <c r="G3" s="8">
        <f t="shared" si="1"/>
        <v>0.37404580152671757</v>
      </c>
      <c r="H3" s="8">
        <f t="shared" si="1"/>
        <v>0.55343511450381677</v>
      </c>
      <c r="I3" s="3">
        <f t="shared" ref="I3:I17" si="2">(F3/SIN(RADIANS(60))+G3/TAN(RADIANS(60)))*SIN(RADIANS(60))</f>
        <v>0.25954198473282447</v>
      </c>
      <c r="J3" s="3">
        <f t="shared" ref="J3:J17" si="3">G3*SIN(RADIANS(60))</f>
        <v>0.32393316630104957</v>
      </c>
    </row>
    <row r="4" spans="1:10">
      <c r="A4" s="27" t="s">
        <v>21</v>
      </c>
      <c r="B4" s="27">
        <v>20</v>
      </c>
      <c r="C4" s="27">
        <v>112</v>
      </c>
      <c r="D4" s="27">
        <v>123</v>
      </c>
      <c r="E4" s="7">
        <f t="shared" si="0"/>
        <v>255</v>
      </c>
      <c r="F4" s="8">
        <f t="shared" si="1"/>
        <v>7.8431372549019607E-2</v>
      </c>
      <c r="G4" s="8">
        <f t="shared" si="1"/>
        <v>0.4392156862745098</v>
      </c>
      <c r="H4" s="8">
        <f t="shared" si="1"/>
        <v>0.4823529411764706</v>
      </c>
      <c r="I4" s="3">
        <f t="shared" si="2"/>
        <v>0.29803921568627456</v>
      </c>
      <c r="J4" s="3">
        <f t="shared" si="3"/>
        <v>0.38037194205434166</v>
      </c>
    </row>
    <row r="5" spans="1:10">
      <c r="A5" s="27" t="s">
        <v>22</v>
      </c>
      <c r="B5" s="27">
        <v>49</v>
      </c>
      <c r="C5" s="27">
        <v>300</v>
      </c>
      <c r="D5" s="27">
        <v>516</v>
      </c>
      <c r="E5" s="7">
        <f t="shared" si="0"/>
        <v>865</v>
      </c>
      <c r="F5" s="8">
        <f t="shared" si="1"/>
        <v>5.6647398843930635E-2</v>
      </c>
      <c r="G5" s="8">
        <f t="shared" si="1"/>
        <v>0.34682080924855491</v>
      </c>
      <c r="H5" s="8">
        <f t="shared" si="1"/>
        <v>0.59653179190751449</v>
      </c>
      <c r="I5" s="3">
        <f t="shared" si="2"/>
        <v>0.23005780346820809</v>
      </c>
      <c r="J5" s="3">
        <f t="shared" si="3"/>
        <v>0.3003556313703255</v>
      </c>
    </row>
    <row r="6" spans="1:10">
      <c r="A6" s="27" t="s">
        <v>23</v>
      </c>
      <c r="B6" s="27">
        <v>89</v>
      </c>
      <c r="C6" s="27">
        <v>304</v>
      </c>
      <c r="D6" s="27">
        <v>462</v>
      </c>
      <c r="E6" s="7">
        <f t="shared" si="0"/>
        <v>855</v>
      </c>
      <c r="F6" s="8">
        <f t="shared" si="1"/>
        <v>0.10409356725146199</v>
      </c>
      <c r="G6" s="8">
        <f t="shared" si="1"/>
        <v>0.35555555555555557</v>
      </c>
      <c r="H6" s="8">
        <f t="shared" si="1"/>
        <v>0.54035087719298247</v>
      </c>
      <c r="I6" s="3">
        <f t="shared" si="2"/>
        <v>0.28187134502923983</v>
      </c>
      <c r="J6" s="3">
        <f t="shared" si="3"/>
        <v>0.3079201435678004</v>
      </c>
    </row>
    <row r="7" spans="1:10">
      <c r="A7" s="27" t="s">
        <v>24</v>
      </c>
      <c r="B7" s="27">
        <v>227</v>
      </c>
      <c r="C7" s="27">
        <v>1413</v>
      </c>
      <c r="D7" s="27">
        <v>2226</v>
      </c>
      <c r="E7" s="7">
        <f t="shared" si="0"/>
        <v>3866</v>
      </c>
      <c r="F7" s="8">
        <f t="shared" si="1"/>
        <v>5.8717020175892393E-2</v>
      </c>
      <c r="G7" s="8">
        <f t="shared" si="1"/>
        <v>0.3654940506983963</v>
      </c>
      <c r="H7" s="8">
        <f t="shared" si="1"/>
        <v>0.57578892912571134</v>
      </c>
      <c r="I7" s="3">
        <f t="shared" si="2"/>
        <v>0.24146404552509057</v>
      </c>
      <c r="J7" s="3">
        <f t="shared" si="3"/>
        <v>0.31652713283688871</v>
      </c>
    </row>
    <row r="8" spans="1:10">
      <c r="A8" s="27" t="s">
        <v>25</v>
      </c>
      <c r="B8" s="27">
        <v>52</v>
      </c>
      <c r="C8" s="27">
        <v>254</v>
      </c>
      <c r="D8" s="27">
        <v>342</v>
      </c>
      <c r="E8" s="7">
        <f t="shared" si="0"/>
        <v>648</v>
      </c>
      <c r="F8" s="8">
        <f t="shared" si="1"/>
        <v>8.0246913580246909E-2</v>
      </c>
      <c r="G8" s="8">
        <f t="shared" si="1"/>
        <v>0.39197530864197533</v>
      </c>
      <c r="H8" s="8">
        <f t="shared" si="1"/>
        <v>0.52777777777777779</v>
      </c>
      <c r="I8" s="3">
        <f t="shared" si="2"/>
        <v>0.27623456790123463</v>
      </c>
      <c r="J8" s="3">
        <f t="shared" si="3"/>
        <v>0.3394605749401966</v>
      </c>
    </row>
    <row r="9" spans="1:10">
      <c r="A9" s="27" t="s">
        <v>26</v>
      </c>
      <c r="B9" s="27">
        <v>47</v>
      </c>
      <c r="C9" s="27">
        <v>200</v>
      </c>
      <c r="D9" s="27">
        <v>262</v>
      </c>
      <c r="E9" s="7">
        <f t="shared" ref="E9:E17" si="4">SUM(B9:D9)</f>
        <v>509</v>
      </c>
      <c r="F9" s="8">
        <f t="shared" ref="F9:F17" si="5">B9/$E9</f>
        <v>9.2337917485265222E-2</v>
      </c>
      <c r="G9" s="8">
        <f t="shared" ref="G9:G17" si="6">C9/$E9</f>
        <v>0.39292730844793711</v>
      </c>
      <c r="H9" s="8">
        <f t="shared" ref="H9:H17" si="7">D9/$E9</f>
        <v>0.51473477406679768</v>
      </c>
      <c r="I9" s="3">
        <f t="shared" si="2"/>
        <v>0.28880157170923382</v>
      </c>
      <c r="J9" s="3">
        <f t="shared" si="3"/>
        <v>0.34028503095655738</v>
      </c>
    </row>
    <row r="10" spans="1:10">
      <c r="A10" s="27" t="s">
        <v>27</v>
      </c>
      <c r="B10" s="27">
        <v>22</v>
      </c>
      <c r="C10" s="27">
        <v>228</v>
      </c>
      <c r="D10" s="27">
        <v>295</v>
      </c>
      <c r="E10" s="7">
        <f t="shared" si="4"/>
        <v>545</v>
      </c>
      <c r="F10" s="8">
        <f t="shared" si="5"/>
        <v>4.0366972477064222E-2</v>
      </c>
      <c r="G10" s="8">
        <f t="shared" si="6"/>
        <v>0.41834862385321103</v>
      </c>
      <c r="H10" s="8">
        <f t="shared" si="7"/>
        <v>0.54128440366972475</v>
      </c>
      <c r="I10" s="3">
        <f t="shared" si="2"/>
        <v>0.24954128440366979</v>
      </c>
      <c r="J10" s="3">
        <f t="shared" si="3"/>
        <v>0.36230053589514133</v>
      </c>
    </row>
    <row r="11" spans="1:10">
      <c r="A11" s="27" t="s">
        <v>28</v>
      </c>
      <c r="B11" s="27">
        <v>58</v>
      </c>
      <c r="C11" s="27">
        <v>331</v>
      </c>
      <c r="D11" s="27">
        <v>439</v>
      </c>
      <c r="E11" s="7">
        <f t="shared" si="4"/>
        <v>828</v>
      </c>
      <c r="F11" s="8">
        <f t="shared" si="5"/>
        <v>7.0048309178743967E-2</v>
      </c>
      <c r="G11" s="8">
        <f t="shared" si="6"/>
        <v>0.39975845410628019</v>
      </c>
      <c r="H11" s="8">
        <f t="shared" si="7"/>
        <v>0.53019323671497587</v>
      </c>
      <c r="I11" s="3">
        <f t="shared" si="2"/>
        <v>0.26992753623188409</v>
      </c>
      <c r="J11" s="3">
        <f t="shared" si="3"/>
        <v>0.34620097663363425</v>
      </c>
    </row>
    <row r="12" spans="1:10">
      <c r="A12" s="27" t="s">
        <v>29</v>
      </c>
      <c r="B12" s="27">
        <v>8</v>
      </c>
      <c r="C12" s="27">
        <v>62</v>
      </c>
      <c r="D12" s="27">
        <v>80</v>
      </c>
      <c r="E12" s="7">
        <f t="shared" si="4"/>
        <v>150</v>
      </c>
      <c r="F12" s="8">
        <f t="shared" si="5"/>
        <v>5.3333333333333337E-2</v>
      </c>
      <c r="G12" s="8">
        <f t="shared" si="6"/>
        <v>0.41333333333333333</v>
      </c>
      <c r="H12" s="8">
        <f t="shared" si="7"/>
        <v>0.53333333333333333</v>
      </c>
      <c r="I12" s="3">
        <f t="shared" si="2"/>
        <v>0.26000000000000006</v>
      </c>
      <c r="J12" s="3">
        <f t="shared" si="3"/>
        <v>0.35795716689756796</v>
      </c>
    </row>
    <row r="13" spans="1:10">
      <c r="A13" s="27" t="s">
        <v>30</v>
      </c>
      <c r="B13" s="27">
        <v>10</v>
      </c>
      <c r="C13" s="27">
        <v>86</v>
      </c>
      <c r="D13" s="27">
        <v>125</v>
      </c>
      <c r="E13" s="7">
        <f t="shared" si="4"/>
        <v>221</v>
      </c>
      <c r="F13" s="8">
        <f t="shared" si="5"/>
        <v>4.5248868778280542E-2</v>
      </c>
      <c r="G13" s="8">
        <f t="shared" si="6"/>
        <v>0.38914027149321267</v>
      </c>
      <c r="H13" s="8">
        <f t="shared" si="7"/>
        <v>0.56561085972850678</v>
      </c>
      <c r="I13" s="3">
        <f t="shared" si="2"/>
        <v>0.23981900452488691</v>
      </c>
      <c r="J13" s="3">
        <f t="shared" si="3"/>
        <v>0.33700536074869558</v>
      </c>
    </row>
    <row r="14" spans="1:10">
      <c r="A14" s="27" t="s">
        <v>31</v>
      </c>
      <c r="B14" s="27">
        <v>25</v>
      </c>
      <c r="C14" s="27">
        <v>112</v>
      </c>
      <c r="D14" s="27">
        <v>136</v>
      </c>
      <c r="E14" s="7">
        <f t="shared" si="4"/>
        <v>273</v>
      </c>
      <c r="F14" s="8">
        <f t="shared" si="5"/>
        <v>9.1575091575091569E-2</v>
      </c>
      <c r="G14" s="8">
        <f t="shared" si="6"/>
        <v>0.41025641025641024</v>
      </c>
      <c r="H14" s="8">
        <f t="shared" si="7"/>
        <v>0.49816849816849818</v>
      </c>
      <c r="I14" s="3">
        <f t="shared" si="2"/>
        <v>0.29670329670329676</v>
      </c>
      <c r="J14" s="3">
        <f t="shared" si="3"/>
        <v>0.355292473347462</v>
      </c>
    </row>
    <row r="15" spans="1:10">
      <c r="A15" s="27" t="s">
        <v>32</v>
      </c>
      <c r="B15" s="27">
        <v>35</v>
      </c>
      <c r="C15" s="27">
        <v>94</v>
      </c>
      <c r="D15" s="27">
        <v>118</v>
      </c>
      <c r="E15" s="7">
        <f t="shared" si="4"/>
        <v>247</v>
      </c>
      <c r="F15" s="8">
        <f t="shared" si="5"/>
        <v>0.1417004048582996</v>
      </c>
      <c r="G15" s="8">
        <f t="shared" si="6"/>
        <v>0.38056680161943318</v>
      </c>
      <c r="H15" s="8">
        <f t="shared" si="7"/>
        <v>0.47773279352226722</v>
      </c>
      <c r="I15" s="3">
        <f t="shared" si="2"/>
        <v>0.33198380566801622</v>
      </c>
      <c r="J15" s="3">
        <f t="shared" si="3"/>
        <v>0.32958051803942195</v>
      </c>
    </row>
    <row r="16" spans="1:10">
      <c r="A16" s="27" t="s">
        <v>33</v>
      </c>
      <c r="B16" s="27">
        <v>138</v>
      </c>
      <c r="C16" s="27">
        <v>606</v>
      </c>
      <c r="D16" s="27">
        <v>680</v>
      </c>
      <c r="E16" s="7">
        <f t="shared" si="4"/>
        <v>1424</v>
      </c>
      <c r="F16" s="8">
        <f t="shared" si="5"/>
        <v>9.6910112359550563E-2</v>
      </c>
      <c r="G16" s="8">
        <f t="shared" si="6"/>
        <v>0.425561797752809</v>
      </c>
      <c r="H16" s="8">
        <f t="shared" si="7"/>
        <v>0.47752808988764045</v>
      </c>
      <c r="I16" s="3">
        <f t="shared" si="2"/>
        <v>0.3096910112359551</v>
      </c>
      <c r="J16" s="3">
        <f t="shared" si="3"/>
        <v>0.36854732773410803</v>
      </c>
    </row>
    <row r="17" spans="1:29">
      <c r="A17" s="27" t="s">
        <v>34</v>
      </c>
      <c r="B17" s="27">
        <v>19</v>
      </c>
      <c r="C17" s="27">
        <v>236</v>
      </c>
      <c r="D17" s="27">
        <v>236</v>
      </c>
      <c r="E17" s="7">
        <f t="shared" si="4"/>
        <v>491</v>
      </c>
      <c r="F17" s="8">
        <f t="shared" si="5"/>
        <v>3.8696537678207736E-2</v>
      </c>
      <c r="G17" s="8">
        <f t="shared" si="6"/>
        <v>0.48065173116089616</v>
      </c>
      <c r="H17" s="8">
        <f t="shared" si="7"/>
        <v>0.48065173116089616</v>
      </c>
      <c r="I17" s="3">
        <f t="shared" si="2"/>
        <v>0.2790224032586559</v>
      </c>
      <c r="J17" s="3">
        <f t="shared" si="3"/>
        <v>0.41625660955830451</v>
      </c>
    </row>
    <row r="18" spans="1:29">
      <c r="Z18" s="17"/>
      <c r="AB18" s="17"/>
      <c r="AC18" s="17"/>
    </row>
    <row r="19" spans="1:29">
      <c r="A19" s="6"/>
      <c r="Z19" s="17"/>
    </row>
    <row r="20" spans="1:29">
      <c r="Z20" s="17"/>
      <c r="AB20" s="17"/>
      <c r="AC20" s="17"/>
    </row>
    <row r="21" spans="1:29">
      <c r="Z21" s="17"/>
      <c r="AB21" s="17"/>
      <c r="AC21" s="17"/>
    </row>
    <row r="22" spans="1:29">
      <c r="Z22" s="17"/>
      <c r="AB22" s="17"/>
      <c r="AC22" s="17"/>
    </row>
    <row r="23" spans="1:29">
      <c r="Z23" s="17"/>
      <c r="AB23" s="17"/>
      <c r="AC23" s="17"/>
    </row>
    <row r="24" spans="1:29">
      <c r="K24" s="10" t="s">
        <v>18</v>
      </c>
      <c r="Z24" s="17"/>
      <c r="AB24" s="17"/>
      <c r="AC24" s="17"/>
    </row>
    <row r="25" spans="1:29">
      <c r="Z25" s="17"/>
    </row>
    <row r="26" spans="1:29">
      <c r="K26" s="1" t="s">
        <v>15</v>
      </c>
      <c r="Z26" s="17"/>
      <c r="AB26" s="17"/>
      <c r="AC26" s="17"/>
    </row>
    <row r="27" spans="1:29">
      <c r="K27" s="1" t="s">
        <v>17</v>
      </c>
      <c r="Z27" s="17"/>
      <c r="AB27" s="17"/>
      <c r="AC27" s="17"/>
    </row>
    <row r="28" spans="1:29">
      <c r="K28" s="13" t="s">
        <v>16</v>
      </c>
      <c r="Z28" s="17"/>
    </row>
    <row r="29" spans="1:29">
      <c r="Z29" s="17"/>
      <c r="AB29" s="17"/>
      <c r="AC29" s="17"/>
    </row>
    <row r="30" spans="1:29">
      <c r="Z30" s="17"/>
      <c r="AB30" s="17"/>
      <c r="AC30" s="17"/>
    </row>
    <row r="33" spans="9:12">
      <c r="K33" s="14"/>
      <c r="L33" s="14"/>
    </row>
    <row r="34" spans="9:12">
      <c r="K34" s="15"/>
      <c r="L34" s="14"/>
    </row>
    <row r="35" spans="9:12">
      <c r="K35" s="14"/>
      <c r="L35" s="14"/>
    </row>
    <row r="36" spans="9:12">
      <c r="K36" s="14"/>
      <c r="L36" s="14"/>
    </row>
    <row r="37" spans="9:12">
      <c r="K37" s="14"/>
      <c r="L37" s="16"/>
    </row>
    <row r="38" spans="9:12">
      <c r="K38" s="14"/>
      <c r="L38" s="14"/>
    </row>
    <row r="46" spans="9:12">
      <c r="I46" s="4"/>
      <c r="J46" s="4"/>
    </row>
    <row r="56" spans="1:1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  <c r="M59" s="19"/>
      <c r="N59" s="18"/>
      <c r="O59" s="18"/>
      <c r="P59" s="18"/>
    </row>
    <row r="60" spans="1:16">
      <c r="A60" s="18"/>
      <c r="B60" s="20" t="s">
        <v>5</v>
      </c>
      <c r="C60" s="20" t="s">
        <v>6</v>
      </c>
      <c r="D60" s="20" t="s">
        <v>7</v>
      </c>
      <c r="E60" s="20"/>
      <c r="F60" s="20" t="s">
        <v>8</v>
      </c>
      <c r="G60" s="20" t="s">
        <v>6</v>
      </c>
      <c r="H60" s="20"/>
      <c r="I60" s="20" t="s">
        <v>9</v>
      </c>
      <c r="J60" s="20" t="s">
        <v>6</v>
      </c>
      <c r="K60" s="20"/>
      <c r="L60" s="20" t="s">
        <v>13</v>
      </c>
      <c r="M60" s="20" t="s">
        <v>7</v>
      </c>
      <c r="N60" s="18"/>
      <c r="O60" s="18"/>
      <c r="P60" s="18"/>
    </row>
    <row r="61" spans="1:16">
      <c r="A61" s="18"/>
      <c r="B61" s="23">
        <v>0</v>
      </c>
      <c r="C61" s="23">
        <v>0</v>
      </c>
      <c r="D61" s="23">
        <v>0</v>
      </c>
      <c r="E61" s="24"/>
      <c r="F61" s="23">
        <f>(C61/SIN(RADIANS(60))+D61/TAN(RADIANS(60)))*SIN(RADIANS(60))</f>
        <v>0</v>
      </c>
      <c r="G61" s="23">
        <f>D61*SIN(RADIANS(60))</f>
        <v>0</v>
      </c>
      <c r="H61" s="25">
        <f>E62</f>
        <v>1</v>
      </c>
      <c r="I61" s="23">
        <f>1-F61</f>
        <v>1</v>
      </c>
      <c r="J61" s="23">
        <f>G62</f>
        <v>0</v>
      </c>
      <c r="K61" s="25"/>
      <c r="L61" s="23">
        <f>F62</f>
        <v>0</v>
      </c>
      <c r="M61" s="23">
        <v>0</v>
      </c>
      <c r="N61" s="18"/>
      <c r="O61" s="18"/>
      <c r="P61" s="18"/>
    </row>
    <row r="62" spans="1:16">
      <c r="A62" s="18"/>
      <c r="B62" s="23">
        <v>0</v>
      </c>
      <c r="C62" s="23">
        <v>0</v>
      </c>
      <c r="D62" s="23">
        <v>0</v>
      </c>
      <c r="E62" s="24">
        <f>1-D62</f>
        <v>1</v>
      </c>
      <c r="F62" s="23">
        <f t="shared" ref="F62:F74" si="8">(C62/SIN(RADIANS(60))+D62/TAN(RADIANS(60)))*SIN(RADIANS(60))</f>
        <v>0</v>
      </c>
      <c r="G62" s="26">
        <f t="shared" ref="G62:G74" si="9">D62*SIN(RADIANS(60))</f>
        <v>0</v>
      </c>
      <c r="H62" s="25"/>
      <c r="I62" s="23">
        <f t="shared" ref="I62:I74" si="10">1-F62</f>
        <v>1</v>
      </c>
      <c r="J62" s="26">
        <f>G62</f>
        <v>0</v>
      </c>
      <c r="K62" s="25">
        <f>D62</f>
        <v>0</v>
      </c>
      <c r="L62" s="23">
        <f>1-L61</f>
        <v>1</v>
      </c>
      <c r="M62" s="26">
        <v>0</v>
      </c>
      <c r="N62" s="18"/>
      <c r="O62" s="18"/>
      <c r="P62" s="18"/>
    </row>
    <row r="63" spans="1:16">
      <c r="A63" s="18"/>
      <c r="B63" s="23"/>
      <c r="C63" s="23"/>
      <c r="D63" s="23"/>
      <c r="E63" s="24"/>
      <c r="F63" s="23">
        <f t="shared" si="8"/>
        <v>0</v>
      </c>
      <c r="G63" s="26"/>
      <c r="H63" s="25"/>
      <c r="I63" s="23">
        <f t="shared" si="10"/>
        <v>1</v>
      </c>
      <c r="J63" s="26"/>
      <c r="K63" s="25"/>
      <c r="L63" s="23"/>
      <c r="M63" s="26"/>
      <c r="N63" s="18"/>
      <c r="O63" s="18"/>
      <c r="P63" s="18"/>
    </row>
    <row r="64" spans="1:16">
      <c r="A64" s="18"/>
      <c r="B64" s="23">
        <v>0</v>
      </c>
      <c r="C64" s="23">
        <v>0.25</v>
      </c>
      <c r="D64" s="23">
        <v>0</v>
      </c>
      <c r="E64" s="24"/>
      <c r="F64" s="23">
        <f t="shared" si="8"/>
        <v>0.25</v>
      </c>
      <c r="G64" s="23">
        <f t="shared" si="9"/>
        <v>0</v>
      </c>
      <c r="H64" s="25">
        <f>E65</f>
        <v>0.75</v>
      </c>
      <c r="I64" s="23">
        <f t="shared" si="10"/>
        <v>0.75</v>
      </c>
      <c r="J64" s="23">
        <f>G64</f>
        <v>0</v>
      </c>
      <c r="K64" s="25"/>
      <c r="L64" s="23">
        <f>F65</f>
        <v>0.12500000000000003</v>
      </c>
      <c r="M64" s="23">
        <f>J65</f>
        <v>0.21650635094610965</v>
      </c>
      <c r="N64" s="18"/>
      <c r="O64" s="18"/>
      <c r="P64" s="18"/>
    </row>
    <row r="65" spans="1:16">
      <c r="A65" s="18"/>
      <c r="B65" s="23">
        <v>0</v>
      </c>
      <c r="C65" s="23">
        <v>0</v>
      </c>
      <c r="D65" s="23">
        <v>0.25</v>
      </c>
      <c r="E65" s="24">
        <f>1-D65</f>
        <v>0.75</v>
      </c>
      <c r="F65" s="23">
        <f t="shared" si="8"/>
        <v>0.12500000000000003</v>
      </c>
      <c r="G65" s="26">
        <f t="shared" si="9"/>
        <v>0.21650635094610965</v>
      </c>
      <c r="H65" s="25"/>
      <c r="I65" s="23">
        <f t="shared" si="10"/>
        <v>0.875</v>
      </c>
      <c r="J65" s="26">
        <f>G65</f>
        <v>0.21650635094610965</v>
      </c>
      <c r="K65" s="25">
        <f>D65</f>
        <v>0.25</v>
      </c>
      <c r="L65" s="23">
        <f>1-L64</f>
        <v>0.875</v>
      </c>
      <c r="M65" s="26">
        <f>M64</f>
        <v>0.21650635094610965</v>
      </c>
      <c r="N65" s="18"/>
      <c r="O65" s="18"/>
      <c r="P65" s="18"/>
    </row>
    <row r="66" spans="1:16">
      <c r="A66" s="18"/>
      <c r="B66" s="23"/>
      <c r="C66" s="23"/>
      <c r="D66" s="23"/>
      <c r="E66" s="24"/>
      <c r="F66" s="23">
        <f t="shared" si="8"/>
        <v>0</v>
      </c>
      <c r="G66" s="26"/>
      <c r="H66" s="25"/>
      <c r="I66" s="23">
        <f t="shared" si="10"/>
        <v>1</v>
      </c>
      <c r="J66" s="26"/>
      <c r="K66" s="25"/>
      <c r="L66" s="23"/>
      <c r="M66" s="26"/>
      <c r="N66" s="18"/>
      <c r="O66" s="18"/>
      <c r="P66" s="18"/>
    </row>
    <row r="67" spans="1:16">
      <c r="A67" s="18"/>
      <c r="B67" s="23">
        <v>0</v>
      </c>
      <c r="C67" s="23">
        <v>0.5</v>
      </c>
      <c r="D67" s="23">
        <v>0</v>
      </c>
      <c r="E67" s="24"/>
      <c r="F67" s="23">
        <f t="shared" si="8"/>
        <v>0.5</v>
      </c>
      <c r="G67" s="23">
        <f t="shared" si="9"/>
        <v>0</v>
      </c>
      <c r="H67" s="25">
        <f>E68</f>
        <v>0.5</v>
      </c>
      <c r="I67" s="23">
        <f t="shared" si="10"/>
        <v>0.5</v>
      </c>
      <c r="J67" s="23">
        <f>G67</f>
        <v>0</v>
      </c>
      <c r="K67" s="25"/>
      <c r="L67" s="23">
        <f>F68</f>
        <v>0.25000000000000006</v>
      </c>
      <c r="M67" s="23">
        <f>J68</f>
        <v>0.4330127018922193</v>
      </c>
      <c r="N67" s="18"/>
      <c r="O67" s="18"/>
      <c r="P67" s="18"/>
    </row>
    <row r="68" spans="1:16">
      <c r="A68" s="18"/>
      <c r="B68" s="23">
        <v>0</v>
      </c>
      <c r="C68" s="23">
        <v>0</v>
      </c>
      <c r="D68" s="23">
        <v>0.5</v>
      </c>
      <c r="E68" s="24">
        <f>1-D68</f>
        <v>0.5</v>
      </c>
      <c r="F68" s="23">
        <f t="shared" si="8"/>
        <v>0.25000000000000006</v>
      </c>
      <c r="G68" s="26">
        <f t="shared" si="9"/>
        <v>0.4330127018922193</v>
      </c>
      <c r="H68" s="25"/>
      <c r="I68" s="23">
        <f t="shared" si="10"/>
        <v>0.75</v>
      </c>
      <c r="J68" s="26">
        <f>G68</f>
        <v>0.4330127018922193</v>
      </c>
      <c r="K68" s="25">
        <f>D68</f>
        <v>0.5</v>
      </c>
      <c r="L68" s="23">
        <f>1-L67</f>
        <v>0.75</v>
      </c>
      <c r="M68" s="26">
        <f>M67</f>
        <v>0.4330127018922193</v>
      </c>
      <c r="N68" s="18"/>
      <c r="O68" s="18"/>
      <c r="P68" s="18"/>
    </row>
    <row r="69" spans="1:16">
      <c r="A69" s="18"/>
      <c r="B69" s="23"/>
      <c r="C69" s="23"/>
      <c r="D69" s="23"/>
      <c r="E69" s="24"/>
      <c r="F69" s="23">
        <f t="shared" si="8"/>
        <v>0</v>
      </c>
      <c r="G69" s="23"/>
      <c r="H69" s="25"/>
      <c r="I69" s="23">
        <f t="shared" si="10"/>
        <v>1</v>
      </c>
      <c r="J69" s="23"/>
      <c r="K69" s="25"/>
      <c r="L69" s="23"/>
      <c r="M69" s="23"/>
      <c r="N69" s="18"/>
      <c r="O69" s="18"/>
      <c r="P69" s="18"/>
    </row>
    <row r="70" spans="1:16">
      <c r="A70" s="18"/>
      <c r="B70" s="23">
        <v>0</v>
      </c>
      <c r="C70" s="23">
        <v>0.75</v>
      </c>
      <c r="D70" s="23">
        <v>0</v>
      </c>
      <c r="E70" s="24"/>
      <c r="F70" s="23">
        <f t="shared" si="8"/>
        <v>0.75</v>
      </c>
      <c r="G70" s="23">
        <f t="shared" si="9"/>
        <v>0</v>
      </c>
      <c r="H70" s="25">
        <f>E71</f>
        <v>0.25</v>
      </c>
      <c r="I70" s="23">
        <f t="shared" si="10"/>
        <v>0.25</v>
      </c>
      <c r="J70" s="23">
        <f>G70</f>
        <v>0</v>
      </c>
      <c r="K70" s="25"/>
      <c r="L70" s="23">
        <f>F71</f>
        <v>0.37500000000000011</v>
      </c>
      <c r="M70" s="23">
        <f>J71</f>
        <v>0.649519052838329</v>
      </c>
      <c r="N70" s="18"/>
      <c r="O70" s="18"/>
      <c r="P70" s="18"/>
    </row>
    <row r="71" spans="1:16">
      <c r="A71" s="18"/>
      <c r="B71" s="23">
        <v>0</v>
      </c>
      <c r="C71" s="23">
        <v>0</v>
      </c>
      <c r="D71" s="23">
        <v>0.75</v>
      </c>
      <c r="E71" s="24">
        <f>1-D71</f>
        <v>0.25</v>
      </c>
      <c r="F71" s="23">
        <f t="shared" si="8"/>
        <v>0.37500000000000011</v>
      </c>
      <c r="G71" s="26">
        <f t="shared" si="9"/>
        <v>0.649519052838329</v>
      </c>
      <c r="H71" s="25"/>
      <c r="I71" s="23">
        <f t="shared" si="10"/>
        <v>0.62499999999999989</v>
      </c>
      <c r="J71" s="26">
        <f>G71</f>
        <v>0.649519052838329</v>
      </c>
      <c r="K71" s="25">
        <f>D71</f>
        <v>0.75</v>
      </c>
      <c r="L71" s="23">
        <f>1-L70</f>
        <v>0.62499999999999989</v>
      </c>
      <c r="M71" s="26">
        <f>M70</f>
        <v>0.649519052838329</v>
      </c>
      <c r="N71" s="18"/>
      <c r="O71" s="18"/>
      <c r="P71" s="18"/>
    </row>
    <row r="72" spans="1:16">
      <c r="A72" s="18"/>
      <c r="B72" s="23"/>
      <c r="C72" s="23"/>
      <c r="D72" s="23"/>
      <c r="E72" s="24"/>
      <c r="F72" s="23">
        <f t="shared" si="8"/>
        <v>0</v>
      </c>
      <c r="G72" s="26"/>
      <c r="H72" s="25"/>
      <c r="I72" s="23">
        <f t="shared" si="10"/>
        <v>1</v>
      </c>
      <c r="J72" s="26"/>
      <c r="K72" s="25"/>
      <c r="L72" s="23"/>
      <c r="M72" s="26"/>
      <c r="N72" s="18"/>
      <c r="O72" s="18"/>
      <c r="P72" s="18"/>
    </row>
    <row r="73" spans="1:16">
      <c r="A73" s="18"/>
      <c r="B73" s="23">
        <v>0</v>
      </c>
      <c r="C73" s="23">
        <v>1</v>
      </c>
      <c r="D73" s="23">
        <v>0</v>
      </c>
      <c r="E73" s="24"/>
      <c r="F73" s="23">
        <f t="shared" si="8"/>
        <v>1</v>
      </c>
      <c r="G73" s="23">
        <f t="shared" si="9"/>
        <v>0</v>
      </c>
      <c r="H73" s="25">
        <f>E74</f>
        <v>0</v>
      </c>
      <c r="I73" s="23">
        <f t="shared" si="10"/>
        <v>0</v>
      </c>
      <c r="J73" s="23">
        <f>G73</f>
        <v>0</v>
      </c>
      <c r="K73" s="25"/>
      <c r="L73" s="23">
        <f>F74</f>
        <v>0.50000000000000011</v>
      </c>
      <c r="M73" s="23">
        <f>J74</f>
        <v>0.8660254037844386</v>
      </c>
      <c r="N73" s="18"/>
      <c r="O73" s="18"/>
      <c r="P73" s="18"/>
    </row>
    <row r="74" spans="1:16">
      <c r="A74" s="22"/>
      <c r="B74" s="23">
        <v>0</v>
      </c>
      <c r="C74" s="23">
        <v>0</v>
      </c>
      <c r="D74" s="23">
        <v>1</v>
      </c>
      <c r="E74" s="24">
        <f>1-D74</f>
        <v>0</v>
      </c>
      <c r="F74" s="23">
        <f t="shared" si="8"/>
        <v>0.50000000000000011</v>
      </c>
      <c r="G74" s="26">
        <f t="shared" si="9"/>
        <v>0.8660254037844386</v>
      </c>
      <c r="H74" s="25"/>
      <c r="I74" s="23">
        <f t="shared" si="10"/>
        <v>0.49999999999999989</v>
      </c>
      <c r="J74" s="26">
        <f>G74</f>
        <v>0.8660254037844386</v>
      </c>
      <c r="K74" s="25">
        <f>D74</f>
        <v>1</v>
      </c>
      <c r="L74" s="23">
        <f>1-L73</f>
        <v>0.49999999999999989</v>
      </c>
      <c r="M74" s="26">
        <f>M73</f>
        <v>0.8660254037844386</v>
      </c>
      <c r="N74" s="18"/>
      <c r="O74" s="18"/>
      <c r="P74" s="18"/>
    </row>
    <row r="75" spans="1:16">
      <c r="A75" s="22"/>
      <c r="B75" s="26"/>
      <c r="C75" s="26"/>
      <c r="D75" s="26"/>
      <c r="E75" s="20"/>
      <c r="F75" s="26"/>
      <c r="G75" s="26"/>
      <c r="H75" s="21"/>
      <c r="I75" s="26"/>
      <c r="J75" s="26"/>
      <c r="K75" s="20"/>
      <c r="L75" s="26"/>
      <c r="M75" s="26"/>
      <c r="N75" s="18"/>
      <c r="O75" s="18"/>
      <c r="P75" s="18"/>
    </row>
    <row r="76" spans="1:16">
      <c r="A76" s="22"/>
      <c r="B76" s="26"/>
      <c r="C76" s="26"/>
      <c r="D76" s="26"/>
      <c r="E76" s="20" t="str">
        <f>B1&amp; " &gt;"</f>
        <v>prima &gt;</v>
      </c>
      <c r="F76" s="26">
        <v>0.5</v>
      </c>
      <c r="G76" s="26">
        <v>-0.13</v>
      </c>
      <c r="H76" s="21" t="str">
        <f>"&lt; " &amp; C1</f>
        <v>&lt; seconda</v>
      </c>
      <c r="I76" s="26">
        <v>0.9</v>
      </c>
      <c r="J76" s="26">
        <v>0.45</v>
      </c>
      <c r="K76" s="21" t="str">
        <f>"&lt; " &amp; D1</f>
        <v>&lt; terza</v>
      </c>
      <c r="L76" s="26">
        <v>0.1</v>
      </c>
      <c r="M76" s="26">
        <v>0.45</v>
      </c>
      <c r="N76" s="18"/>
      <c r="O76" s="18"/>
      <c r="P76" s="18"/>
    </row>
    <row r="77" spans="1:16">
      <c r="A77" s="22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6">
      <c r="A78" s="22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6">
      <c r="A79" s="22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1:1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1:16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6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6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6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</sheetData>
  <phoneticPr fontId="0" type="noConversion"/>
  <hyperlinks>
    <hyperlink ref="K28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Foglio1</vt:lpstr>
    </vt:vector>
  </TitlesOfParts>
  <Company>ProDomoSua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cinquegrani</dc:creator>
  <cp:lastModifiedBy>Laci</cp:lastModifiedBy>
  <dcterms:created xsi:type="dcterms:W3CDTF">2005-01-14T00:47:46Z</dcterms:created>
  <dcterms:modified xsi:type="dcterms:W3CDTF">2015-10-22T17:31:28Z</dcterms:modified>
</cp:coreProperties>
</file>